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non Spradling\Documents\De La Salle\"/>
    </mc:Choice>
  </mc:AlternateContent>
  <bookViews>
    <workbookView xWindow="480" yWindow="108" windowWidth="12120" windowHeight="9120"/>
  </bookViews>
  <sheets>
    <sheet name="Monthly Cash Flow" sheetId="2" r:id="rId1"/>
  </sheets>
  <definedNames>
    <definedName name="_xlnm.Print_Area" localSheetId="0">'Monthly Cash Flow'!$A$1:$O$22</definedName>
    <definedName name="_xlnm.Print_Titles" localSheetId="0">'Monthly Cash Flow'!$A:$A,'Monthly Cash Flow'!$1:$3</definedName>
  </definedNames>
  <calcPr calcId="152511"/>
</workbook>
</file>

<file path=xl/calcChain.xml><?xml version="1.0" encoding="utf-8"?>
<calcChain xmlns="http://schemas.openxmlformats.org/spreadsheetml/2006/main">
  <c r="D12" i="2" l="1"/>
  <c r="M9" i="2" l="1"/>
  <c r="L9" i="2"/>
  <c r="K9" i="2"/>
  <c r="I12" i="2"/>
  <c r="H12" i="2" l="1"/>
  <c r="J9" i="2"/>
  <c r="I9" i="2" l="1"/>
  <c r="G12" i="2"/>
  <c r="G9" i="2" l="1"/>
  <c r="H9" i="2"/>
  <c r="F12" i="2"/>
  <c r="E12" i="2" l="1"/>
  <c r="E9" i="2" l="1"/>
  <c r="F9" i="2" l="1"/>
  <c r="D9" i="2" l="1"/>
  <c r="N16" i="2"/>
  <c r="N15" i="2"/>
  <c r="N14" i="2"/>
  <c r="N13" i="2"/>
  <c r="N12" i="2"/>
  <c r="N8" i="2"/>
  <c r="N7" i="2"/>
  <c r="N6" i="2"/>
  <c r="N9" i="2" l="1"/>
  <c r="N19" i="2"/>
  <c r="D17" i="2" l="1"/>
  <c r="C17" i="2"/>
  <c r="C9" i="2"/>
  <c r="D18" i="2" l="1"/>
  <c r="C18" i="2"/>
  <c r="F17" i="2"/>
  <c r="E17" i="2"/>
  <c r="F18" i="2" l="1"/>
  <c r="E18" i="2"/>
  <c r="O17" i="2"/>
  <c r="O9" i="2"/>
  <c r="O18" i="2" l="1"/>
  <c r="O20" i="2" s="1"/>
  <c r="M17" i="2"/>
  <c r="L17" i="2"/>
  <c r="K17" i="2"/>
  <c r="J17" i="2"/>
  <c r="I17" i="2"/>
  <c r="H17" i="2"/>
  <c r="G17" i="2"/>
  <c r="B17" i="2" l="1"/>
  <c r="B9" i="2" l="1"/>
  <c r="N17" i="2" l="1"/>
  <c r="I18" i="2"/>
  <c r="K18" i="2"/>
  <c r="H18" i="2"/>
  <c r="J18" i="2"/>
  <c r="L18" i="2"/>
  <c r="M18" i="2"/>
  <c r="G18" i="2" l="1"/>
  <c r="B18" i="2"/>
  <c r="B20" i="2" l="1"/>
  <c r="N18" i="2"/>
  <c r="C19" i="2" l="1"/>
  <c r="C20" i="2" s="1"/>
  <c r="D19" i="2" s="1"/>
  <c r="D20" i="2" s="1"/>
  <c r="E19" i="2" s="1"/>
  <c r="E20" i="2" s="1"/>
  <c r="F19" i="2" s="1"/>
  <c r="F20" i="2" s="1"/>
  <c r="G19" i="2" s="1"/>
  <c r="G20" i="2" l="1"/>
  <c r="H19" i="2" s="1"/>
  <c r="H20" i="2" l="1"/>
  <c r="I19" i="2" s="1"/>
  <c r="I20" i="2" l="1"/>
  <c r="J19" i="2" s="1"/>
  <c r="J20" i="2" l="1"/>
  <c r="K19" i="2" s="1"/>
  <c r="K20" i="2" l="1"/>
  <c r="L19" i="2" l="1"/>
  <c r="L20" i="2" s="1"/>
  <c r="M19" i="2" l="1"/>
  <c r="M20" i="2" s="1"/>
  <c r="N20" i="2" s="1"/>
</calcChain>
</file>

<file path=xl/sharedStrings.xml><?xml version="1.0" encoding="utf-8"?>
<sst xmlns="http://schemas.openxmlformats.org/spreadsheetml/2006/main" count="44" uniqueCount="32">
  <si>
    <t xml:space="preserve">REVENUES </t>
  </si>
  <si>
    <t xml:space="preserve">Total Revenues </t>
  </si>
  <si>
    <t xml:space="preserve">EXPENDITURES </t>
  </si>
  <si>
    <t xml:space="preserve">Salaries </t>
  </si>
  <si>
    <t xml:space="preserve">Benefits </t>
  </si>
  <si>
    <t xml:space="preserve">Total Expenditures </t>
  </si>
  <si>
    <t xml:space="preserve">Monthly Surplus (Deficit) </t>
  </si>
  <si>
    <t>Total</t>
  </si>
  <si>
    <t>Purchased Services</t>
  </si>
  <si>
    <t>Supplies &amp; Materials</t>
  </si>
  <si>
    <t>Equipment/Capital Outlay</t>
  </si>
  <si>
    <t>Local</t>
  </si>
  <si>
    <t>State</t>
  </si>
  <si>
    <t>Federal</t>
  </si>
  <si>
    <t>Beginning Cash In Bank</t>
  </si>
  <si>
    <t>Ending Cash in Bank</t>
  </si>
  <si>
    <t>Dec</t>
  </si>
  <si>
    <t>Jan</t>
  </si>
  <si>
    <t>Feb</t>
  </si>
  <si>
    <t>Mar</t>
  </si>
  <si>
    <t>May</t>
  </si>
  <si>
    <t>Jun</t>
  </si>
  <si>
    <t>Budget</t>
  </si>
  <si>
    <t>Oct</t>
  </si>
  <si>
    <t>Nov</t>
  </si>
  <si>
    <t>Jul</t>
  </si>
  <si>
    <t>Aug</t>
  </si>
  <si>
    <t>Sep</t>
  </si>
  <si>
    <t>Apr</t>
  </si>
  <si>
    <t>Actual</t>
  </si>
  <si>
    <t>Projected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</si>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</sst>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b/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0" xfId="0" applyFont="1"/>
    <xf numFmtId="165" fontId="4" fillId="0" borderId="3" xfId="0" applyNumberFormat="1" applyFont="1" applyBorder="1"/>
    <xf numFmtId="164" fontId="2" fillId="0" borderId="3" xfId="2" applyNumberFormat="1" applyFont="1" applyBorder="1"/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/>
    <xf numFmtId="0" fontId="5" fillId="2" borderId="7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5" fontId="2" fillId="0" borderId="3" xfId="1" applyNumberFormat="1" applyFont="1" applyBorder="1"/>
    <xf numFmtId="165" fontId="4" fillId="0" borderId="0" xfId="1" applyNumberFormat="1" applyFont="1"/>
    <xf numFmtId="164" fontId="4" fillId="0" borderId="3" xfId="2" applyNumberFormat="1" applyFont="1" applyFill="1" applyBorder="1"/>
    <xf numFmtId="165" fontId="4" fillId="0" borderId="3" xfId="0" applyNumberFormat="1" applyFont="1" applyFill="1" applyBorder="1"/>
    <xf numFmtId="0" fontId="5" fillId="2" borderId="0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workbookViewId="0">
      <selection sqref="A1:O1"/>
    </sheetView>
  </sheetViews>
  <sheetFormatPr defaultColWidth="9.109375" defaultRowHeight="13.8" x14ac:dyDescent="0.3"/>
  <cols>
    <col min="1" max="1" width="25.6640625" style="4" customWidth="1"/>
    <col min="2" max="2" width="8.5546875" style="4" bestFit="1" customWidth="1"/>
    <col min="3" max="3" width="9.109375" style="4" bestFit="1" customWidth="1"/>
    <col min="4" max="6" width="8.5546875" style="4" customWidth="1"/>
    <col min="7" max="13" width="8.5546875" style="4" bestFit="1" customWidth="1"/>
    <col min="14" max="15" width="9.88671875" style="4" bestFit="1" customWidth="1"/>
    <col min="16" max="16384" width="9.109375" style="4"/>
  </cols>
  <sheetData>
    <row r="1" spans="1:15" ht="15.75" customHeight="1" x14ac:dyDescent="0.3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3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x14ac:dyDescent="0.3">
      <c r="A3" s="11"/>
      <c r="B3" s="10" t="s">
        <v>25</v>
      </c>
      <c r="C3" s="10" t="s">
        <v>26</v>
      </c>
      <c r="D3" s="10" t="s">
        <v>27</v>
      </c>
      <c r="E3" s="10" t="s">
        <v>23</v>
      </c>
      <c r="F3" s="10" t="s">
        <v>24</v>
      </c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28</v>
      </c>
      <c r="L3" s="10" t="s">
        <v>20</v>
      </c>
      <c r="M3" s="10" t="s">
        <v>21</v>
      </c>
      <c r="N3" s="10" t="s">
        <v>7</v>
      </c>
      <c r="O3" s="10" t="s">
        <v>22</v>
      </c>
    </row>
    <row r="4" spans="1:15" x14ac:dyDescent="0.3">
      <c r="A4" s="11"/>
      <c r="B4" s="17" t="s">
        <v>29</v>
      </c>
      <c r="C4" s="17" t="s">
        <v>29</v>
      </c>
      <c r="D4" s="17" t="s">
        <v>29</v>
      </c>
      <c r="E4" s="17" t="s">
        <v>29</v>
      </c>
      <c r="F4" s="17" t="s">
        <v>29</v>
      </c>
      <c r="G4" s="17" t="s">
        <v>29</v>
      </c>
      <c r="H4" s="17" t="s">
        <v>29</v>
      </c>
      <c r="I4" s="17" t="s">
        <v>29</v>
      </c>
      <c r="J4" s="17" t="s">
        <v>30</v>
      </c>
      <c r="K4" s="17" t="s">
        <v>30</v>
      </c>
      <c r="L4" s="17" t="s">
        <v>30</v>
      </c>
      <c r="M4" s="17" t="s">
        <v>30</v>
      </c>
      <c r="N4" s="17" t="s">
        <v>30</v>
      </c>
      <c r="O4" s="17"/>
    </row>
    <row r="5" spans="1:15" x14ac:dyDescent="0.3">
      <c r="A5" s="3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 t="s">
        <v>31</v>
      </c>
      <c r="N5" s="9"/>
      <c r="O5" s="7"/>
    </row>
    <row r="6" spans="1:15" x14ac:dyDescent="0.3">
      <c r="A6" s="2" t="s">
        <v>11</v>
      </c>
      <c r="B6" s="15">
        <v>25635</v>
      </c>
      <c r="C6" s="15">
        <v>18325</v>
      </c>
      <c r="D6" s="15">
        <v>17259</v>
      </c>
      <c r="E6" s="15">
        <v>15565</v>
      </c>
      <c r="F6" s="15">
        <v>14475</v>
      </c>
      <c r="G6" s="15">
        <v>16191</v>
      </c>
      <c r="H6" s="15">
        <v>15944</v>
      </c>
      <c r="I6" s="15">
        <v>19085</v>
      </c>
      <c r="J6" s="15">
        <v>7555</v>
      </c>
      <c r="K6" s="15">
        <v>7555</v>
      </c>
      <c r="L6" s="15">
        <v>7555</v>
      </c>
      <c r="M6" s="15">
        <v>7556</v>
      </c>
      <c r="N6" s="15">
        <f>SUM(B6:M6)</f>
        <v>172700</v>
      </c>
      <c r="O6" s="15">
        <v>172700</v>
      </c>
    </row>
    <row r="7" spans="1:15" x14ac:dyDescent="0.3">
      <c r="A7" s="2" t="s">
        <v>12</v>
      </c>
      <c r="B7" s="5">
        <v>97196</v>
      </c>
      <c r="C7" s="5">
        <v>123656</v>
      </c>
      <c r="D7" s="5">
        <v>109577</v>
      </c>
      <c r="E7" s="5">
        <v>187655</v>
      </c>
      <c r="F7" s="5">
        <v>140041</v>
      </c>
      <c r="G7" s="5">
        <v>111969</v>
      </c>
      <c r="H7" s="5">
        <v>190725</v>
      </c>
      <c r="I7" s="5">
        <v>139628</v>
      </c>
      <c r="J7" s="5">
        <v>153475</v>
      </c>
      <c r="K7" s="5">
        <v>153475</v>
      </c>
      <c r="L7" s="5">
        <v>153475</v>
      </c>
      <c r="M7" s="5">
        <v>153478</v>
      </c>
      <c r="N7" s="5">
        <f>SUM(B7:M7)</f>
        <v>1714350</v>
      </c>
      <c r="O7" s="5">
        <v>1714350</v>
      </c>
    </row>
    <row r="8" spans="1:15" x14ac:dyDescent="0.3">
      <c r="A8" s="2" t="s">
        <v>13</v>
      </c>
      <c r="B8" s="5">
        <v>11028</v>
      </c>
      <c r="C8" s="5">
        <v>6561</v>
      </c>
      <c r="D8" s="5">
        <v>7199</v>
      </c>
      <c r="E8" s="5">
        <v>10436</v>
      </c>
      <c r="F8" s="5">
        <v>9482</v>
      </c>
      <c r="G8" s="5">
        <v>245848</v>
      </c>
      <c r="H8" s="5">
        <v>5667</v>
      </c>
      <c r="I8" s="5">
        <v>13384</v>
      </c>
      <c r="J8" s="5">
        <v>63889</v>
      </c>
      <c r="K8" s="5">
        <v>63889</v>
      </c>
      <c r="L8" s="5">
        <v>63889</v>
      </c>
      <c r="M8" s="5">
        <v>63887</v>
      </c>
      <c r="N8" s="5">
        <f>SUM(B8:M8)</f>
        <v>565159</v>
      </c>
      <c r="O8" s="5">
        <v>565159</v>
      </c>
    </row>
    <row r="9" spans="1:15" x14ac:dyDescent="0.3">
      <c r="A9" s="1" t="s">
        <v>1</v>
      </c>
      <c r="B9" s="13">
        <f t="shared" ref="B9" si="0">SUM(B6:B8)</f>
        <v>133859</v>
      </c>
      <c r="C9" s="13">
        <f t="shared" ref="C9:N9" si="1">SUM(C6:C8)</f>
        <v>148542</v>
      </c>
      <c r="D9" s="13">
        <f t="shared" ref="D9" si="2">SUM(D6:D8)</f>
        <v>134035</v>
      </c>
      <c r="E9" s="13">
        <f t="shared" ref="E9:F9" si="3">SUM(E6:E8)</f>
        <v>213656</v>
      </c>
      <c r="F9" s="13">
        <f t="shared" si="3"/>
        <v>163998</v>
      </c>
      <c r="G9" s="13">
        <f t="shared" ref="G9" si="4">SUM(G6:G8)</f>
        <v>374008</v>
      </c>
      <c r="H9" s="13">
        <f t="shared" ref="H9" si="5">SUM(H6:H8)</f>
        <v>212336</v>
      </c>
      <c r="I9" s="13">
        <f t="shared" ref="I9" si="6">SUM(I6:I8)</f>
        <v>172097</v>
      </c>
      <c r="J9" s="13">
        <f t="shared" ref="J9" si="7">SUM(J6:J8)</f>
        <v>224919</v>
      </c>
      <c r="K9" s="13">
        <f t="shared" ref="K9:M9" si="8">SUM(K6:K8)</f>
        <v>224919</v>
      </c>
      <c r="L9" s="13">
        <f t="shared" si="8"/>
        <v>224919</v>
      </c>
      <c r="M9" s="13">
        <f t="shared" si="8"/>
        <v>224921</v>
      </c>
      <c r="N9" s="13">
        <f t="shared" si="1"/>
        <v>2452209</v>
      </c>
      <c r="O9" s="13">
        <f t="shared" ref="O9" si="9">SUM(O6:O8)</f>
        <v>2452209</v>
      </c>
    </row>
    <row r="10" spans="1:15" x14ac:dyDescent="0.3">
      <c r="A10" s="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3">
      <c r="A11" s="3" t="s">
        <v>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3">
      <c r="A12" s="3" t="s">
        <v>3</v>
      </c>
      <c r="B12" s="5">
        <v>91272</v>
      </c>
      <c r="C12" s="5">
        <v>98088</v>
      </c>
      <c r="D12" s="5">
        <f>76567+16596</f>
        <v>93163</v>
      </c>
      <c r="E12" s="5">
        <f>99249+8589</f>
        <v>107838</v>
      </c>
      <c r="F12" s="5">
        <f>88365+7586</f>
        <v>95951</v>
      </c>
      <c r="G12" s="5">
        <f>88578+7976</f>
        <v>96554</v>
      </c>
      <c r="H12" s="5">
        <f>79672+7092</f>
        <v>86764</v>
      </c>
      <c r="I12" s="5">
        <f>99650+8768</f>
        <v>108418</v>
      </c>
      <c r="J12" s="5">
        <v>112426</v>
      </c>
      <c r="K12" s="5">
        <v>112426</v>
      </c>
      <c r="L12" s="5">
        <v>112426</v>
      </c>
      <c r="M12" s="5">
        <v>112426</v>
      </c>
      <c r="N12" s="5">
        <f t="shared" ref="N12:N16" si="10">SUM(B12:M12)</f>
        <v>1227752</v>
      </c>
      <c r="O12" s="5">
        <v>1227752</v>
      </c>
    </row>
    <row r="13" spans="1:15" x14ac:dyDescent="0.3">
      <c r="A13" s="12" t="s">
        <v>4</v>
      </c>
      <c r="B13" s="5">
        <v>10059</v>
      </c>
      <c r="C13" s="5">
        <v>49311</v>
      </c>
      <c r="D13" s="5">
        <v>31098</v>
      </c>
      <c r="E13" s="5">
        <v>37105</v>
      </c>
      <c r="F13" s="5">
        <v>28838</v>
      </c>
      <c r="G13" s="5">
        <v>16203</v>
      </c>
      <c r="H13" s="5">
        <v>45234</v>
      </c>
      <c r="I13" s="5">
        <v>23460</v>
      </c>
      <c r="J13" s="5">
        <v>34985</v>
      </c>
      <c r="K13" s="5">
        <v>34985</v>
      </c>
      <c r="L13" s="5">
        <v>34985</v>
      </c>
      <c r="M13" s="5">
        <v>34986</v>
      </c>
      <c r="N13" s="5">
        <f t="shared" si="10"/>
        <v>381249</v>
      </c>
      <c r="O13" s="5">
        <v>381249</v>
      </c>
    </row>
    <row r="14" spans="1:15" x14ac:dyDescent="0.3">
      <c r="A14" s="3" t="s">
        <v>8</v>
      </c>
      <c r="B14" s="5">
        <v>42994</v>
      </c>
      <c r="C14" s="5">
        <v>68516</v>
      </c>
      <c r="D14" s="5">
        <v>42774</v>
      </c>
      <c r="E14" s="5">
        <v>96409</v>
      </c>
      <c r="F14" s="5">
        <v>48750</v>
      </c>
      <c r="G14" s="5">
        <v>61722</v>
      </c>
      <c r="H14" s="5">
        <v>57948</v>
      </c>
      <c r="I14" s="5">
        <v>59087</v>
      </c>
      <c r="J14" s="5">
        <v>42012</v>
      </c>
      <c r="K14" s="5">
        <v>42012</v>
      </c>
      <c r="L14" s="5">
        <v>42012</v>
      </c>
      <c r="M14" s="5">
        <v>42014</v>
      </c>
      <c r="N14" s="5">
        <f t="shared" si="10"/>
        <v>646250</v>
      </c>
      <c r="O14" s="5">
        <v>646250</v>
      </c>
    </row>
    <row r="15" spans="1:15" x14ac:dyDescent="0.3">
      <c r="A15" s="3" t="s">
        <v>9</v>
      </c>
      <c r="B15" s="5">
        <v>9590</v>
      </c>
      <c r="C15" s="5">
        <v>17125</v>
      </c>
      <c r="D15" s="5">
        <v>12404</v>
      </c>
      <c r="E15" s="5">
        <v>15358</v>
      </c>
      <c r="F15" s="5">
        <v>15217</v>
      </c>
      <c r="G15" s="5">
        <v>11745</v>
      </c>
      <c r="H15" s="5">
        <v>12999</v>
      </c>
      <c r="I15" s="5">
        <v>9494</v>
      </c>
      <c r="J15" s="5">
        <v>16767</v>
      </c>
      <c r="K15" s="5">
        <v>16767</v>
      </c>
      <c r="L15" s="5">
        <v>16767</v>
      </c>
      <c r="M15" s="5">
        <v>16767</v>
      </c>
      <c r="N15" s="5">
        <f t="shared" si="10"/>
        <v>171000</v>
      </c>
      <c r="O15" s="5">
        <v>171000</v>
      </c>
    </row>
    <row r="16" spans="1:15" x14ac:dyDescent="0.3">
      <c r="A16" s="3" t="s">
        <v>10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5">
        <f t="shared" si="10"/>
        <v>0</v>
      </c>
      <c r="O16" s="16">
        <v>0</v>
      </c>
    </row>
    <row r="17" spans="1:15" x14ac:dyDescent="0.3">
      <c r="A17" s="1" t="s">
        <v>5</v>
      </c>
      <c r="B17" s="6">
        <f>SUM(B12:B16)</f>
        <v>153915</v>
      </c>
      <c r="C17" s="6">
        <f>SUM(C12:C16)</f>
        <v>233040</v>
      </c>
      <c r="D17" s="6">
        <f>SUM(D12:D16)</f>
        <v>179439</v>
      </c>
      <c r="E17" s="6">
        <f t="shared" ref="E17:F17" si="11">SUM(E12:E16)</f>
        <v>256710</v>
      </c>
      <c r="F17" s="6">
        <f t="shared" si="11"/>
        <v>188756</v>
      </c>
      <c r="G17" s="6">
        <f t="shared" ref="G17:M17" si="12">SUM(G12:G16)</f>
        <v>186224</v>
      </c>
      <c r="H17" s="6">
        <f t="shared" si="12"/>
        <v>202945</v>
      </c>
      <c r="I17" s="6">
        <f t="shared" si="12"/>
        <v>200459</v>
      </c>
      <c r="J17" s="6">
        <f t="shared" si="12"/>
        <v>206190</v>
      </c>
      <c r="K17" s="6">
        <f t="shared" si="12"/>
        <v>206190</v>
      </c>
      <c r="L17" s="6">
        <f t="shared" si="12"/>
        <v>206190</v>
      </c>
      <c r="M17" s="6">
        <f t="shared" si="12"/>
        <v>206193</v>
      </c>
      <c r="N17" s="6">
        <f>SUM(N12:N16)</f>
        <v>2426251</v>
      </c>
      <c r="O17" s="6">
        <f>SUM(O12:O16)</f>
        <v>2426251</v>
      </c>
    </row>
    <row r="18" spans="1:15" x14ac:dyDescent="0.3">
      <c r="A18" s="1" t="s">
        <v>6</v>
      </c>
      <c r="B18" s="6">
        <f t="shared" ref="B18:N18" si="13">B9-B17</f>
        <v>-20056</v>
      </c>
      <c r="C18" s="6">
        <f t="shared" ref="C18:D18" si="14">C9-C17</f>
        <v>-84498</v>
      </c>
      <c r="D18" s="6">
        <f t="shared" si="14"/>
        <v>-45404</v>
      </c>
      <c r="E18" s="6">
        <f t="shared" ref="E18:F18" si="15">E9-E17</f>
        <v>-43054</v>
      </c>
      <c r="F18" s="6">
        <f t="shared" si="15"/>
        <v>-24758</v>
      </c>
      <c r="G18" s="6">
        <f t="shared" si="13"/>
        <v>187784</v>
      </c>
      <c r="H18" s="6">
        <f t="shared" si="13"/>
        <v>9391</v>
      </c>
      <c r="I18" s="6">
        <f t="shared" si="13"/>
        <v>-28362</v>
      </c>
      <c r="J18" s="6">
        <f t="shared" si="13"/>
        <v>18729</v>
      </c>
      <c r="K18" s="6">
        <f t="shared" si="13"/>
        <v>18729</v>
      </c>
      <c r="L18" s="6">
        <f t="shared" si="13"/>
        <v>18729</v>
      </c>
      <c r="M18" s="6">
        <f t="shared" si="13"/>
        <v>18728</v>
      </c>
      <c r="N18" s="6">
        <f t="shared" si="13"/>
        <v>25958</v>
      </c>
      <c r="O18" s="6">
        <f t="shared" ref="O18" si="16">O9-O17</f>
        <v>25958</v>
      </c>
    </row>
    <row r="19" spans="1:15" x14ac:dyDescent="0.3">
      <c r="A19" s="1" t="s">
        <v>14</v>
      </c>
      <c r="B19" s="6">
        <v>685583</v>
      </c>
      <c r="C19" s="6">
        <f>SUM(B20)</f>
        <v>665527</v>
      </c>
      <c r="D19" s="6">
        <f t="shared" ref="D19:K19" si="17">SUM(C20)</f>
        <v>581029</v>
      </c>
      <c r="E19" s="6">
        <f t="shared" si="17"/>
        <v>535625</v>
      </c>
      <c r="F19" s="6">
        <f t="shared" si="17"/>
        <v>492571</v>
      </c>
      <c r="G19" s="6">
        <f t="shared" si="17"/>
        <v>467813</v>
      </c>
      <c r="H19" s="6">
        <f t="shared" si="17"/>
        <v>655597</v>
      </c>
      <c r="I19" s="6">
        <f t="shared" si="17"/>
        <v>664988</v>
      </c>
      <c r="J19" s="6">
        <f t="shared" si="17"/>
        <v>636626</v>
      </c>
      <c r="K19" s="6">
        <f t="shared" si="17"/>
        <v>655355</v>
      </c>
      <c r="L19" s="6">
        <f t="shared" ref="L19:M19" si="18">SUM(K20)</f>
        <v>674084</v>
      </c>
      <c r="M19" s="6">
        <f t="shared" si="18"/>
        <v>692813</v>
      </c>
      <c r="N19" s="6">
        <f>SUM(B19)</f>
        <v>685583</v>
      </c>
      <c r="O19" s="6">
        <v>685583</v>
      </c>
    </row>
    <row r="20" spans="1:15" x14ac:dyDescent="0.3">
      <c r="A20" s="1" t="s">
        <v>15</v>
      </c>
      <c r="B20" s="6">
        <f>SUM(B18:B19)</f>
        <v>665527</v>
      </c>
      <c r="C20" s="6">
        <f>SUM(C18:C19)</f>
        <v>581029</v>
      </c>
      <c r="D20" s="6">
        <f>SUM(D18:D19)</f>
        <v>535625</v>
      </c>
      <c r="E20" s="6">
        <f t="shared" ref="E20:F20" si="19">SUM(E18:E19)</f>
        <v>492571</v>
      </c>
      <c r="F20" s="6">
        <f t="shared" si="19"/>
        <v>467813</v>
      </c>
      <c r="G20" s="6">
        <f t="shared" ref="G20:M20" si="20">SUM(G18:G19)</f>
        <v>655597</v>
      </c>
      <c r="H20" s="6">
        <f t="shared" si="20"/>
        <v>664988</v>
      </c>
      <c r="I20" s="6">
        <f t="shared" si="20"/>
        <v>636626</v>
      </c>
      <c r="J20" s="6">
        <f t="shared" si="20"/>
        <v>655355</v>
      </c>
      <c r="K20" s="6">
        <f t="shared" si="20"/>
        <v>674084</v>
      </c>
      <c r="L20" s="6">
        <f t="shared" si="20"/>
        <v>692813</v>
      </c>
      <c r="M20" s="6">
        <f t="shared" si="20"/>
        <v>711541</v>
      </c>
      <c r="N20" s="6">
        <f>SUM(N18:N19)</f>
        <v>711541</v>
      </c>
      <c r="O20" s="6">
        <f>SUM(O18:O19)</f>
        <v>711541</v>
      </c>
    </row>
    <row r="21" spans="1:15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5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44" spans="2:14" x14ac:dyDescent="0.3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2:14" x14ac:dyDescent="0.3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2:14" x14ac:dyDescent="0.3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2:14" x14ac:dyDescent="0.3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2:14" x14ac:dyDescent="0.3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2:14" x14ac:dyDescent="0.3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2:14" x14ac:dyDescent="0.3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</sheetData>
  <mergeCells count="4">
    <mergeCell ref="A2:M2"/>
    <mergeCell ref="A21:M21"/>
    <mergeCell ref="A22:M22"/>
    <mergeCell ref="A1:O1"/>
  </mergeCells>
  <phoneticPr fontId="0" type="noConversion"/>
  <printOptions horizontalCentered="1"/>
  <pageMargins left="0.05" right="0.05" top="0.5" bottom="0.5" header="0.5" footer="0.5"/>
  <pageSetup scale="7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Cash Flow</vt:lpstr>
      <vt:lpstr>'Monthly Cash Flow'!Print_Area</vt:lpstr>
      <vt:lpstr>'Monthly Cash Flow'!Print_Titles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Blew</dc:creator>
  <cp:lastModifiedBy>Shannon Spradling</cp:lastModifiedBy>
  <cp:lastPrinted>2014-09-26T21:21:28Z</cp:lastPrinted>
  <dcterms:created xsi:type="dcterms:W3CDTF">2006-02-21T00:47:07Z</dcterms:created>
  <dcterms:modified xsi:type="dcterms:W3CDTF">2023-03-15T15:35:17Z</dcterms:modified>
</cp:coreProperties>
</file>